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78143865-B51B-4DE1-8648-3E0D554DF71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경제과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" i="1" l="1"/>
  <c r="A18" i="1"/>
  <c r="A19" i="1"/>
  <c r="A20" i="1"/>
  <c r="A21" i="1"/>
  <c r="A22" i="1"/>
  <c r="A23" i="1"/>
  <c r="A24" i="1"/>
  <c r="A25" i="1"/>
  <c r="A26" i="1"/>
  <c r="A27" i="1"/>
  <c r="A28" i="1"/>
  <c r="A29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3" i="1"/>
  <c r="L12" i="1"/>
  <c r="L11" i="1"/>
  <c r="L10" i="1"/>
  <c r="L9" i="1"/>
  <c r="L8" i="1"/>
  <c r="L7" i="1"/>
  <c r="L6" i="1"/>
  <c r="L5" i="1"/>
  <c r="L4" i="1"/>
  <c r="L14" i="1"/>
  <c r="A5" i="1"/>
  <c r="A6" i="1"/>
  <c r="A7" i="1"/>
  <c r="A8" i="1"/>
  <c r="A9" i="1"/>
  <c r="A10" i="1"/>
  <c r="A11" i="1"/>
  <c r="A12" i="1"/>
  <c r="A13" i="1"/>
  <c r="A14" i="1"/>
  <c r="A15" i="1"/>
  <c r="A16" i="1"/>
  <c r="A17" i="1"/>
  <c r="A4" i="1"/>
</calcChain>
</file>

<file path=xl/sharedStrings.xml><?xml version="1.0" encoding="utf-8"?>
<sst xmlns="http://schemas.openxmlformats.org/spreadsheetml/2006/main" count="125" uniqueCount="64">
  <si>
    <t>집행액</t>
    <phoneticPr fontId="1" type="noConversion"/>
  </si>
  <si>
    <t>비고</t>
    <phoneticPr fontId="1" type="noConversion"/>
  </si>
  <si>
    <t>사용자</t>
    <phoneticPr fontId="1" type="noConversion"/>
  </si>
  <si>
    <t>집행목적</t>
    <phoneticPr fontId="1" type="noConversion"/>
  </si>
  <si>
    <t>대상인원수</t>
    <phoneticPr fontId="1" type="noConversion"/>
  </si>
  <si>
    <t>결제방법</t>
    <phoneticPr fontId="1" type="noConversion"/>
  </si>
  <si>
    <t>신용카드</t>
    <phoneticPr fontId="1" type="noConversion"/>
  </si>
  <si>
    <t>기관(203-01)</t>
  </si>
  <si>
    <t>비목</t>
    <phoneticPr fontId="1" type="noConversion"/>
  </si>
  <si>
    <t>연번</t>
    <phoneticPr fontId="1" type="noConversion"/>
  </si>
  <si>
    <t>계</t>
    <phoneticPr fontId="1" type="noConversion"/>
  </si>
  <si>
    <t>사용일</t>
    <phoneticPr fontId="1" type="noConversion"/>
  </si>
  <si>
    <t>시책(203-03)</t>
  </si>
  <si>
    <t>경제문화국장</t>
    <phoneticPr fontId="1" type="noConversion"/>
  </si>
  <si>
    <t>장소(구입 또는 사용처)</t>
    <phoneticPr fontId="1" type="noConversion"/>
  </si>
  <si>
    <t>더보양흑삼삼계탕</t>
    <phoneticPr fontId="1" type="noConversion"/>
  </si>
  <si>
    <t>공주맥주축제 업무 협의 간담을 위한 오찬 급식</t>
    <phoneticPr fontId="1" type="noConversion"/>
  </si>
  <si>
    <t>카페슈 외 1</t>
    <phoneticPr fontId="1" type="noConversion"/>
  </si>
  <si>
    <t>경제문화국 직원 격려를 위한 오찬 및 다과 급식</t>
    <phoneticPr fontId="1" type="noConversion"/>
  </si>
  <si>
    <t>경제문화국 직원 격려를 위한 오찬 급식</t>
    <phoneticPr fontId="1" type="noConversion"/>
  </si>
  <si>
    <t>오복누룽지삼계탕</t>
    <phoneticPr fontId="1" type="noConversion"/>
  </si>
  <si>
    <t>인당</t>
    <phoneticPr fontId="1" type="noConversion"/>
  </si>
  <si>
    <t>유구읍 직물폐공장 문화예술공간 조성 업무 협의 간담을 위한 오찬 급식</t>
    <phoneticPr fontId="1" type="noConversion"/>
  </si>
  <si>
    <t>소상공인지원팀장</t>
    <phoneticPr fontId="1" type="noConversion"/>
  </si>
  <si>
    <t>전국우수시장박람회 업무 추진을 위한 오찬(다과 포함) 간담 급식</t>
    <phoneticPr fontId="1" type="noConversion"/>
  </si>
  <si>
    <t>공주알밤한우 리버스 외 1</t>
    <phoneticPr fontId="1" type="noConversion"/>
  </si>
  <si>
    <t>경제과장</t>
    <phoneticPr fontId="1" type="noConversion"/>
  </si>
  <si>
    <t>우수시장박람회, 전통시장 공모 사업 등 업무 간담을 위한 만찬 급식</t>
    <phoneticPr fontId="1" type="noConversion"/>
  </si>
  <si>
    <t>명품푸줏간</t>
    <phoneticPr fontId="1" type="noConversion"/>
  </si>
  <si>
    <t>촌정선곤드레밥 외 1</t>
    <phoneticPr fontId="1" type="noConversion"/>
  </si>
  <si>
    <t>솔가공주점</t>
    <phoneticPr fontId="1" type="noConversion"/>
  </si>
  <si>
    <t>유천냉면 외 1</t>
    <phoneticPr fontId="1" type="noConversion"/>
  </si>
  <si>
    <t>공주야밤 맥주축제 운영·홍보 등 업무 협의 간담을 위한 만찬 급식</t>
    <phoneticPr fontId="1" type="noConversion"/>
  </si>
  <si>
    <t>일자리육성팀장</t>
    <phoneticPr fontId="1" type="noConversion"/>
  </si>
  <si>
    <t>미니채용박람회 개최 관련 벤치마킹(논산시)에 따른 관계자 오찬 급식</t>
    <phoneticPr fontId="1" type="noConversion"/>
  </si>
  <si>
    <r>
      <t xml:space="preserve">2026년도 </t>
    </r>
    <r>
      <rPr>
        <sz val="24"/>
        <color rgb="FF0000FF"/>
        <rFont val="HY울릉도M"/>
        <family val="1"/>
        <charset val="129"/>
      </rPr>
      <t>3분기</t>
    </r>
    <r>
      <rPr>
        <sz val="24"/>
        <color theme="1"/>
        <rFont val="HY울릉도M"/>
        <family val="1"/>
        <charset val="129"/>
      </rPr>
      <t xml:space="preserve"> 업무추진비 사용 내역</t>
    </r>
    <phoneticPr fontId="1" type="noConversion"/>
  </si>
  <si>
    <t>경제문화국장실</t>
    <phoneticPr fontId="1" type="noConversion"/>
  </si>
  <si>
    <t>해상공원 외 1</t>
    <phoneticPr fontId="1" type="noConversion"/>
  </si>
  <si>
    <t>밤마실 야시장 운영 업무 간담을 위한 오찬 및 다과 급식</t>
    <phoneticPr fontId="1" type="noConversion"/>
  </si>
  <si>
    <t>경제문화국 시책 사업 홍보를 위한 언론관계자 간담 오찬 및 다과 급식</t>
    <phoneticPr fontId="1" type="noConversion"/>
  </si>
  <si>
    <t>현금</t>
    <phoneticPr fontId="1" type="noConversion"/>
  </si>
  <si>
    <t>목화밀면&amp;양꼬치</t>
    <phoneticPr fontId="1" type="noConversion"/>
  </si>
  <si>
    <t>경제문화국 시책 사업 홍보를 위한 언론관계자 간담 오찬 급식</t>
    <phoneticPr fontId="1" type="noConversion"/>
  </si>
  <si>
    <t>느루</t>
    <phoneticPr fontId="1" type="noConversion"/>
  </si>
  <si>
    <t>하늘땅</t>
    <phoneticPr fontId="1" type="noConversion"/>
  </si>
  <si>
    <t>경제문화국 업무 협의를 위한 공주시의회 의원 간담 만찬 급식</t>
    <phoneticPr fontId="1" type="noConversion"/>
  </si>
  <si>
    <t>로컬파스타 외 1</t>
    <phoneticPr fontId="1" type="noConversion"/>
  </si>
  <si>
    <t>2026년 전국우수시장박람회(카카오 프로젝트) 업무 추진 오찬 및 다과 급식</t>
    <phoneticPr fontId="1" type="noConversion"/>
  </si>
  <si>
    <t>예가석갈비</t>
    <phoneticPr fontId="1" type="noConversion"/>
  </si>
  <si>
    <t>노사민정 협력 활성화 및 지역 노사관계 현안 논의를 위한 만찬 급식</t>
    <phoneticPr fontId="1" type="noConversion"/>
  </si>
  <si>
    <t>시책(203-03)</t>
    <phoneticPr fontId="1" type="noConversion"/>
  </si>
  <si>
    <t>소속 상근 직원 경조사비(부의금) 지급(관광과 송OO /  부친상)</t>
    <phoneticPr fontId="1" type="noConversion"/>
  </si>
  <si>
    <t>소속 상근 직원 경조사비(축의금) 지급(문화유산과 신OO / 본인혼)</t>
    <phoneticPr fontId="1" type="noConversion"/>
  </si>
  <si>
    <t>공주장례식장(빈소)</t>
    <phoneticPr fontId="1" type="noConversion"/>
  </si>
  <si>
    <t>문화유산 등 경제문화국 업무 협의 간담 만찬 급식</t>
    <phoneticPr fontId="1" type="noConversion"/>
  </si>
  <si>
    <t>채움한정식(논산)</t>
    <phoneticPr fontId="1" type="noConversion"/>
  </si>
  <si>
    <t>공주문화관광지 조성 사업 관계자 업무 협의 간담 오찬 급식</t>
    <phoneticPr fontId="1" type="noConversion"/>
  </si>
  <si>
    <t>능소야</t>
    <phoneticPr fontId="1" type="noConversion"/>
  </si>
  <si>
    <t>고노</t>
    <phoneticPr fontId="1" type="noConversion"/>
  </si>
  <si>
    <t>제민천 경제활력거리 조성 용역 관계자 업무 협의 간담 오찬 급식</t>
    <phoneticPr fontId="1" type="noConversion"/>
  </si>
  <si>
    <t>초당갈비김치찌개</t>
    <phoneticPr fontId="1" type="noConversion"/>
  </si>
  <si>
    <t>영규대사 추모다례재 및 마곡사 등 문화유산 관리 업무 협의 간담 오찬 급식</t>
    <phoneticPr fontId="1" type="noConversion"/>
  </si>
  <si>
    <t>인생극장</t>
    <phoneticPr fontId="1" type="noConversion"/>
  </si>
  <si>
    <t>경제과 시책 사업 홍보를 위한 언론관계자 간담 만찬 급식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</si>
</sst>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yyyy\.\ mm\.\ dd\.\ \/\ hh:mm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4"/>
      <color theme="1"/>
      <name val="HY울릉도M"/>
      <family val="1"/>
      <charset val="129"/>
    </font>
    <font>
      <sz val="24"/>
      <color rgb="FF0000FF"/>
      <name val="HY울릉도M"/>
      <family val="1"/>
      <charset val="129"/>
    </font>
    <font>
      <sz val="13"/>
      <color theme="1"/>
      <name val="맑은 고딕"/>
      <family val="3"/>
      <charset val="129"/>
      <scheme val="minor"/>
    </font>
    <font>
      <sz val="13"/>
      <color rgb="FF333333"/>
      <name val="맑은 고딕"/>
      <family val="3"/>
      <charset val="129"/>
      <scheme val="major"/>
    </font>
    <font>
      <sz val="13"/>
      <color theme="1"/>
      <name val="맑은 고딕"/>
      <family val="3"/>
      <charset val="129"/>
      <scheme val="major"/>
    </font>
    <font>
      <sz val="11"/>
      <color rgb="FF0000FF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horizontal="centerContinuous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1" fontId="6" fillId="0" borderId="2" xfId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14" fontId="6" fillId="0" borderId="2" xfId="0" applyNumberFormat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6" fillId="0" borderId="2" xfId="0" applyFont="1" applyFill="1" applyBorder="1" applyAlignment="1">
      <alignment horizontal="center" vertical="center" shrinkToFit="1"/>
    </xf>
    <xf numFmtId="41" fontId="0" fillId="3" borderId="0" xfId="1" applyFont="1" applyFill="1">
      <alignment vertical="center"/>
    </xf>
    <xf numFmtId="14" fontId="0" fillId="0" borderId="0" xfId="0" applyNumberFormat="1" applyAlignment="1">
      <alignment horizontal="center" vertical="center"/>
    </xf>
  </cellXfs>
  <cellStyles count="2">
    <cellStyle name="쉼표 [0]" xfId="1" builtinId="6"/>
    <cellStyle name="표준" xfId="0" builtinId="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맑은 고딕"/>
        <family val="3"/>
        <charset val="129"/>
        <scheme val="maj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/>
        <top style="hair">
          <color auto="1"/>
        </top>
        <bottom style="hair">
          <color auto="1"/>
        </bottom>
        <vertical/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맑은 고딕"/>
        <family val="3"/>
        <charset val="129"/>
        <scheme val="major"/>
      </font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333333"/>
        <name val="맑은 고딕"/>
        <family val="3"/>
        <charset val="129"/>
        <scheme val="major"/>
      </font>
      <numFmt numFmtId="176" formatCode="yyyy\.\ mm\.\ dd\.\ \/\ hh:mm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333333"/>
        <name val="맑은 고딕"/>
        <family val="3"/>
        <charset val="129"/>
        <scheme val="major"/>
      </font>
      <numFmt numFmtId="19" formatCode="yyyy/mm/d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hair">
          <color auto="1"/>
        </top>
        <bottom style="hair">
          <color auto="1"/>
        </bottom>
        <vertical/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hair">
          <color auto="1"/>
        </top>
        <bottom style="hair">
          <color auto="1"/>
        </bottom>
        <vertical/>
        <horizontal style="hair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333333"/>
        <name val="맑은 고딕"/>
        <family val="3"/>
        <charset val="129"/>
        <scheme val="maj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hair">
          <color auto="1"/>
        </top>
        <bottom style="hair">
          <color auto="1"/>
        </bottom>
        <vertical/>
        <horizontal style="hair">
          <color auto="1"/>
        </horizontal>
      </border>
    </dxf>
    <dxf>
      <border outline="0">
        <right style="medium">
          <color auto="1"/>
        </right>
        <top style="medium">
          <color auto="1"/>
        </top>
        <bottom style="hair">
          <color auto="1"/>
        </bottom>
      </border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맑은 고딕"/>
        <family val="3"/>
        <charset val="129"/>
        <scheme val="minor"/>
      </font>
      <fill>
        <patternFill patternType="solid">
          <fgColor indexed="64"/>
          <bgColor theme="6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2ABAF8A-65A9-4E3D-8A11-B347F177F984}" name="표1" displayName="표1" ref="A3:J29" totalsRowShown="0" headerRowDxfId="12" headerRowBorderDxfId="11" tableBorderDxfId="10">
  <autoFilter ref="A3:J29" xr:uid="{C2ABAF8A-65A9-4E3D-8A11-B347F177F984}"/>
  <sortState xmlns:xlrd2="http://schemas.microsoft.com/office/spreadsheetml/2017/richdata2" ref="A4:J17">
    <sortCondition ref="I4:I17"/>
    <sortCondition ref="C4:C17"/>
  </sortState>
  <tableColumns count="10">
    <tableColumn id="1" xr3:uid="{2375758D-BFAA-4779-9391-2428EC0249BA}" name="연번" dataDxfId="9" dataCellStyle="쉼표 [0]">
      <calculatedColumnFormula>ROW()-3</calculatedColumnFormula>
    </tableColumn>
    <tableColumn id="2" xr3:uid="{55BBFA63-D093-4FA7-A28C-7E3A14FC581D}" name="사용자" dataDxfId="8"/>
    <tableColumn id="3" xr3:uid="{6DB894EB-BC46-4F58-969D-9D1B5B1B72A2}" name="사용일" dataDxfId="7"/>
    <tableColumn id="4" xr3:uid="{C6A2C655-F885-4C4F-A449-BA8EB242C072}" name="장소(구입 또는 사용처)" dataDxfId="6"/>
    <tableColumn id="5" xr3:uid="{5FCE1F13-B574-4D53-A3B3-63FD82059272}" name="집행목적" dataDxfId="5"/>
    <tableColumn id="6" xr3:uid="{68E2B8BD-43D2-48B4-9112-A9FA955980A2}" name="대상인원수" dataDxfId="4" dataCellStyle="쉼표 [0]"/>
    <tableColumn id="7" xr3:uid="{29FDF888-F483-49BD-9474-BACE83D37CCF}" name="집행액" dataDxfId="3" dataCellStyle="쉼표 [0]"/>
    <tableColumn id="8" xr3:uid="{6914A700-421E-4A31-9386-048F8A3C19D9}" name="결제방법" dataDxfId="2"/>
    <tableColumn id="9" xr3:uid="{BCE5A096-9AAA-4013-B8DA-D863C88D5E29}" name="비목" dataDxfId="1"/>
    <tableColumn id="10" xr3:uid="{59360313-C47E-4534-9522-DF4C91521D9A}" name="비고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zoomScale="80" zoomScaleNormal="80" workbookViewId="0">
      <pane xSplit="10" ySplit="3" topLeftCell="K4" activePane="bottomRight" state="frozen"/>
      <selection pane="topRight" activeCell="J1" sqref="J1"/>
      <selection pane="bottomLeft" activeCell="A4" sqref="A4"/>
      <selection pane="bottomRight" activeCell="I2" sqref="I2"/>
    </sheetView>
  </sheetViews>
  <sheetFormatPr defaultRowHeight="16.5" x14ac:dyDescent="0.3"/>
  <cols>
    <col min="1" max="1" width="7.625" customWidth="1"/>
    <col min="2" max="2" width="22.25" customWidth="1"/>
    <col min="3" max="3" width="15.375" customWidth="1"/>
    <col min="4" max="4" width="30.25" customWidth="1"/>
    <col min="5" max="5" width="88.5" customWidth="1"/>
    <col min="6" max="6" width="14.25" customWidth="1"/>
    <col min="7" max="7" width="13.875" bestFit="1" customWidth="1"/>
    <col min="8" max="8" width="13.5" customWidth="1"/>
    <col min="9" max="9" width="17.625" customWidth="1"/>
  </cols>
  <sheetData>
    <row r="1" spans="1:13" ht="44.1" customHeight="1" x14ac:dyDescent="0.3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</row>
    <row r="2" spans="1:13" ht="24" customHeight="1" thickBot="1" x14ac:dyDescent="0.35">
      <c r="A2" s="9" t="s">
        <v>10</v>
      </c>
      <c r="B2" s="8"/>
      <c r="G2" s="18">
        <f>SUBTOTAL(9, G4:G48)</f>
        <v>4357800</v>
      </c>
      <c r="I2" s="19">
        <v>46297</v>
      </c>
      <c r="M2" t="s">
        <v>7</v>
      </c>
    </row>
    <row r="3" spans="1:13" ht="24" customHeight="1" thickBot="1" x14ac:dyDescent="0.35">
      <c r="A3" s="12" t="s">
        <v>9</v>
      </c>
      <c r="B3" s="13" t="s">
        <v>2</v>
      </c>
      <c r="C3" s="13" t="s">
        <v>11</v>
      </c>
      <c r="D3" s="13" t="s">
        <v>14</v>
      </c>
      <c r="E3" s="13" t="s">
        <v>3</v>
      </c>
      <c r="F3" s="13" t="s">
        <v>4</v>
      </c>
      <c r="G3" s="13" t="s">
        <v>0</v>
      </c>
      <c r="H3" s="14" t="s">
        <v>5</v>
      </c>
      <c r="I3" s="13" t="s">
        <v>8</v>
      </c>
      <c r="J3" s="15" t="s">
        <v>1</v>
      </c>
      <c r="L3" s="8" t="s">
        <v>21</v>
      </c>
      <c r="M3" t="s">
        <v>12</v>
      </c>
    </row>
    <row r="4" spans="1:13" ht="24" customHeight="1" x14ac:dyDescent="0.3">
      <c r="A4" s="7">
        <f t="shared" ref="A4:A17" si="0">ROW()-3</f>
        <v>1</v>
      </c>
      <c r="B4" s="2" t="s">
        <v>13</v>
      </c>
      <c r="C4" s="10">
        <v>46217</v>
      </c>
      <c r="D4" s="3" t="s">
        <v>17</v>
      </c>
      <c r="E4" s="17" t="s">
        <v>18</v>
      </c>
      <c r="F4" s="5">
        <v>6</v>
      </c>
      <c r="G4" s="5">
        <v>87200</v>
      </c>
      <c r="H4" s="6" t="s">
        <v>6</v>
      </c>
      <c r="I4" s="4" t="s">
        <v>7</v>
      </c>
      <c r="J4" s="11"/>
      <c r="L4" s="16">
        <f>ROUNDDOWN(IFERROR(표1[[#This Row],[집행액]]/표1[[#This Row],[대상인원수]], 0), -1)</f>
        <v>14530</v>
      </c>
    </row>
    <row r="5" spans="1:13" ht="24" customHeight="1" x14ac:dyDescent="0.3">
      <c r="A5" s="7">
        <f t="shared" si="0"/>
        <v>2</v>
      </c>
      <c r="B5" s="2" t="s">
        <v>13</v>
      </c>
      <c r="C5" s="10">
        <v>46227</v>
      </c>
      <c r="D5" s="3" t="s">
        <v>20</v>
      </c>
      <c r="E5" s="17" t="s">
        <v>19</v>
      </c>
      <c r="F5" s="5">
        <v>21</v>
      </c>
      <c r="G5" s="5">
        <v>315000</v>
      </c>
      <c r="H5" s="6" t="s">
        <v>6</v>
      </c>
      <c r="I5" s="4" t="s">
        <v>7</v>
      </c>
      <c r="J5" s="11"/>
      <c r="L5" s="16">
        <f>ROUNDDOWN(IFERROR(표1[[#This Row],[집행액]]/표1[[#This Row],[대상인원수]], 0), -1)</f>
        <v>15000</v>
      </c>
    </row>
    <row r="6" spans="1:13" ht="24" customHeight="1" x14ac:dyDescent="0.3">
      <c r="A6" s="7">
        <f t="shared" si="0"/>
        <v>3</v>
      </c>
      <c r="B6" s="2" t="s">
        <v>13</v>
      </c>
      <c r="C6" s="10">
        <v>46248</v>
      </c>
      <c r="D6" s="3" t="s">
        <v>36</v>
      </c>
      <c r="E6" s="17" t="s">
        <v>52</v>
      </c>
      <c r="F6" s="5">
        <v>1</v>
      </c>
      <c r="G6" s="5">
        <v>50000</v>
      </c>
      <c r="H6" s="6" t="s">
        <v>40</v>
      </c>
      <c r="I6" s="4" t="s">
        <v>7</v>
      </c>
      <c r="J6" s="11"/>
      <c r="L6" s="16">
        <f>ROUNDDOWN(IFERROR(표1[[#This Row],[집행액]]/표1[[#This Row],[대상인원수]], 0), -1)</f>
        <v>50000</v>
      </c>
    </row>
    <row r="7" spans="1:13" ht="24" customHeight="1" x14ac:dyDescent="0.3">
      <c r="A7" s="7">
        <f t="shared" si="0"/>
        <v>4</v>
      </c>
      <c r="B7" s="2" t="s">
        <v>13</v>
      </c>
      <c r="C7" s="10">
        <v>46258</v>
      </c>
      <c r="D7" s="3" t="s">
        <v>43</v>
      </c>
      <c r="E7" s="17" t="s">
        <v>18</v>
      </c>
      <c r="F7" s="5">
        <v>10</v>
      </c>
      <c r="G7" s="5">
        <v>208000</v>
      </c>
      <c r="H7" s="6" t="s">
        <v>6</v>
      </c>
      <c r="I7" s="4" t="s">
        <v>7</v>
      </c>
      <c r="J7" s="11"/>
      <c r="L7" s="16">
        <f>ROUNDDOWN(IFERROR(표1[[#This Row],[집행액]]/표1[[#This Row],[대상인원수]], 0), -1)</f>
        <v>20800</v>
      </c>
    </row>
    <row r="8" spans="1:13" ht="24" customHeight="1" x14ac:dyDescent="0.3">
      <c r="A8" s="7">
        <f t="shared" si="0"/>
        <v>5</v>
      </c>
      <c r="B8" s="2" t="s">
        <v>13</v>
      </c>
      <c r="C8" s="10">
        <v>46279</v>
      </c>
      <c r="D8" s="3" t="s">
        <v>53</v>
      </c>
      <c r="E8" s="17" t="s">
        <v>51</v>
      </c>
      <c r="F8" s="5">
        <v>1</v>
      </c>
      <c r="G8" s="5">
        <v>50000</v>
      </c>
      <c r="H8" s="6" t="s">
        <v>40</v>
      </c>
      <c r="I8" s="4" t="s">
        <v>7</v>
      </c>
      <c r="J8" s="11"/>
      <c r="L8" s="16">
        <f>ROUNDDOWN(IFERROR(표1[[#This Row],[집행액]]/표1[[#This Row],[대상인원수]], 0), -1)</f>
        <v>50000</v>
      </c>
    </row>
    <row r="9" spans="1:13" ht="24" customHeight="1" x14ac:dyDescent="0.3">
      <c r="A9" s="7">
        <f t="shared" si="0"/>
        <v>6</v>
      </c>
      <c r="B9" s="2" t="s">
        <v>13</v>
      </c>
      <c r="C9" s="10">
        <v>46226</v>
      </c>
      <c r="D9" s="3" t="s">
        <v>15</v>
      </c>
      <c r="E9" s="17" t="s">
        <v>16</v>
      </c>
      <c r="F9" s="5">
        <v>5</v>
      </c>
      <c r="G9" s="5">
        <v>85000</v>
      </c>
      <c r="H9" s="6" t="s">
        <v>6</v>
      </c>
      <c r="I9" s="4" t="s">
        <v>12</v>
      </c>
      <c r="J9" s="11"/>
      <c r="L9" s="16">
        <f>ROUNDDOWN(IFERROR(표1[[#This Row],[집행액]]/표1[[#This Row],[대상인원수]], 0), -1)</f>
        <v>17000</v>
      </c>
    </row>
    <row r="10" spans="1:13" ht="24" customHeight="1" x14ac:dyDescent="0.3">
      <c r="A10" s="7">
        <f t="shared" si="0"/>
        <v>7</v>
      </c>
      <c r="B10" s="2" t="s">
        <v>23</v>
      </c>
      <c r="C10" s="10">
        <v>46233</v>
      </c>
      <c r="D10" s="3" t="s">
        <v>25</v>
      </c>
      <c r="E10" s="17" t="s">
        <v>24</v>
      </c>
      <c r="F10" s="5">
        <v>19</v>
      </c>
      <c r="G10" s="5">
        <v>484500</v>
      </c>
      <c r="H10" s="6" t="s">
        <v>6</v>
      </c>
      <c r="I10" s="4" t="s">
        <v>12</v>
      </c>
      <c r="J10" s="11"/>
      <c r="L10" s="16">
        <f>ROUNDDOWN(IFERROR(표1[[#This Row],[집행액]]/표1[[#This Row],[대상인원수]], 0), -1)</f>
        <v>25500</v>
      </c>
    </row>
    <row r="11" spans="1:13" ht="24" customHeight="1" x14ac:dyDescent="0.3">
      <c r="A11" s="7">
        <f t="shared" si="0"/>
        <v>8</v>
      </c>
      <c r="B11" s="2" t="s">
        <v>13</v>
      </c>
      <c r="C11" s="10">
        <v>46239</v>
      </c>
      <c r="D11" s="3" t="s">
        <v>29</v>
      </c>
      <c r="E11" s="17" t="s">
        <v>22</v>
      </c>
      <c r="F11" s="5">
        <v>6</v>
      </c>
      <c r="G11" s="5">
        <v>108000</v>
      </c>
      <c r="H11" s="6" t="s">
        <v>6</v>
      </c>
      <c r="I11" s="4" t="s">
        <v>12</v>
      </c>
      <c r="J11" s="11"/>
      <c r="L11" s="16">
        <f>ROUNDDOWN(IFERROR(표1[[#This Row],[집행액]]/표1[[#This Row],[대상인원수]], 0), -1)</f>
        <v>18000</v>
      </c>
    </row>
    <row r="12" spans="1:13" ht="24" customHeight="1" x14ac:dyDescent="0.3">
      <c r="A12" s="7">
        <f t="shared" si="0"/>
        <v>9</v>
      </c>
      <c r="B12" s="2" t="s">
        <v>26</v>
      </c>
      <c r="C12" s="10">
        <v>46239</v>
      </c>
      <c r="D12" s="3" t="s">
        <v>30</v>
      </c>
      <c r="E12" s="17" t="s">
        <v>27</v>
      </c>
      <c r="F12" s="5">
        <v>10</v>
      </c>
      <c r="G12" s="5">
        <v>276000</v>
      </c>
      <c r="H12" s="6" t="s">
        <v>6</v>
      </c>
      <c r="I12" s="4" t="s">
        <v>12</v>
      </c>
      <c r="J12" s="11"/>
      <c r="L12" s="16">
        <f>ROUNDDOWN(IFERROR(표1[[#This Row],[집행액]]/표1[[#This Row],[대상인원수]], 0), -1)</f>
        <v>27600</v>
      </c>
    </row>
    <row r="13" spans="1:13" ht="24" customHeight="1" x14ac:dyDescent="0.3">
      <c r="A13" s="7">
        <f t="shared" si="0"/>
        <v>10</v>
      </c>
      <c r="B13" s="2" t="s">
        <v>13</v>
      </c>
      <c r="C13" s="10">
        <v>46240</v>
      </c>
      <c r="D13" s="3" t="s">
        <v>28</v>
      </c>
      <c r="E13" s="17" t="s">
        <v>32</v>
      </c>
      <c r="F13" s="5">
        <v>10</v>
      </c>
      <c r="G13" s="5">
        <v>423000</v>
      </c>
      <c r="H13" s="6" t="s">
        <v>6</v>
      </c>
      <c r="I13" s="4" t="s">
        <v>12</v>
      </c>
      <c r="J13" s="11"/>
      <c r="L13" s="16">
        <f>ROUNDDOWN(IFERROR(표1[[#This Row],[집행액]]/표1[[#This Row],[대상인원수]], 0), -1)</f>
        <v>42300</v>
      </c>
    </row>
    <row r="14" spans="1:13" ht="24" customHeight="1" x14ac:dyDescent="0.3">
      <c r="A14" s="7">
        <f t="shared" si="0"/>
        <v>11</v>
      </c>
      <c r="B14" s="2" t="s">
        <v>26</v>
      </c>
      <c r="C14" s="10">
        <v>46241</v>
      </c>
      <c r="D14" s="3" t="s">
        <v>31</v>
      </c>
      <c r="E14" s="17" t="s">
        <v>38</v>
      </c>
      <c r="F14" s="5">
        <v>7</v>
      </c>
      <c r="G14" s="5">
        <v>145000</v>
      </c>
      <c r="H14" s="6" t="s">
        <v>6</v>
      </c>
      <c r="I14" s="4" t="s">
        <v>12</v>
      </c>
      <c r="J14" s="11"/>
      <c r="L14" s="16">
        <f>ROUNDDOWN(IFERROR(표1[[#This Row],[집행액]]/표1[[#This Row],[대상인원수]], 0), -1)</f>
        <v>20710</v>
      </c>
    </row>
    <row r="15" spans="1:13" ht="24" customHeight="1" x14ac:dyDescent="0.3">
      <c r="A15" s="7">
        <f t="shared" si="0"/>
        <v>12</v>
      </c>
      <c r="B15" s="2" t="s">
        <v>33</v>
      </c>
      <c r="C15" s="10">
        <v>46242</v>
      </c>
      <c r="D15" s="3" t="s">
        <v>55</v>
      </c>
      <c r="E15" s="17" t="s">
        <v>34</v>
      </c>
      <c r="F15" s="5">
        <v>6</v>
      </c>
      <c r="G15" s="5">
        <v>93000</v>
      </c>
      <c r="H15" s="6" t="s">
        <v>6</v>
      </c>
      <c r="I15" s="4" t="s">
        <v>12</v>
      </c>
      <c r="J15" s="11"/>
      <c r="L15" s="16">
        <f>ROUNDDOWN(IFERROR(표1[[#This Row],[집행액]]/표1[[#This Row],[대상인원수]], 0), -1)</f>
        <v>15500</v>
      </c>
    </row>
    <row r="16" spans="1:13" ht="24" customHeight="1" x14ac:dyDescent="0.3">
      <c r="A16" s="7">
        <f t="shared" si="0"/>
        <v>13</v>
      </c>
      <c r="B16" s="2" t="s">
        <v>13</v>
      </c>
      <c r="C16" s="10">
        <v>46247</v>
      </c>
      <c r="D16" s="3" t="s">
        <v>37</v>
      </c>
      <c r="E16" s="17" t="s">
        <v>39</v>
      </c>
      <c r="F16" s="5">
        <v>8</v>
      </c>
      <c r="G16" s="5">
        <v>318600</v>
      </c>
      <c r="H16" s="6" t="s">
        <v>6</v>
      </c>
      <c r="I16" s="4" t="s">
        <v>12</v>
      </c>
      <c r="J16" s="11"/>
      <c r="L16" s="16">
        <f>ROUNDDOWN(IFERROR(표1[[#This Row],[집행액]]/표1[[#This Row],[대상인원수]], 0), -1)</f>
        <v>39820</v>
      </c>
    </row>
    <row r="17" spans="1:12" ht="24" customHeight="1" x14ac:dyDescent="0.3">
      <c r="A17" s="7">
        <f t="shared" si="0"/>
        <v>14</v>
      </c>
      <c r="B17" s="2" t="s">
        <v>13</v>
      </c>
      <c r="C17" s="10">
        <v>46254</v>
      </c>
      <c r="D17" s="3" t="s">
        <v>41</v>
      </c>
      <c r="E17" s="17" t="s">
        <v>42</v>
      </c>
      <c r="F17" s="5">
        <v>8</v>
      </c>
      <c r="G17" s="5">
        <v>161000</v>
      </c>
      <c r="H17" s="6" t="s">
        <v>6</v>
      </c>
      <c r="I17" s="4" t="s">
        <v>12</v>
      </c>
      <c r="J17" s="11"/>
      <c r="L17" s="16">
        <f>ROUNDDOWN(IFERROR(표1[[#This Row],[집행액]]/표1[[#This Row],[대상인원수]], 0), -1)</f>
        <v>20120</v>
      </c>
    </row>
    <row r="18" spans="1:12" ht="24" customHeight="1" x14ac:dyDescent="0.3">
      <c r="A18" s="7">
        <f t="shared" ref="A18:A29" si="1">ROW()-3</f>
        <v>15</v>
      </c>
      <c r="B18" s="2" t="s">
        <v>13</v>
      </c>
      <c r="C18" s="10">
        <v>46258</v>
      </c>
      <c r="D18" s="3" t="s">
        <v>44</v>
      </c>
      <c r="E18" s="17" t="s">
        <v>45</v>
      </c>
      <c r="F18" s="5">
        <v>14</v>
      </c>
      <c r="G18" s="5">
        <v>394000</v>
      </c>
      <c r="H18" s="6" t="s">
        <v>6</v>
      </c>
      <c r="I18" s="4" t="s">
        <v>12</v>
      </c>
      <c r="J18" s="11"/>
      <c r="L18" s="16">
        <f>ROUNDDOWN(IFERROR(표1[[#This Row],[집행액]]/표1[[#This Row],[대상인원수]], 0), -1)</f>
        <v>28140</v>
      </c>
    </row>
    <row r="19" spans="1:12" ht="24" customHeight="1" x14ac:dyDescent="0.3">
      <c r="A19" s="7">
        <f t="shared" si="1"/>
        <v>16</v>
      </c>
      <c r="B19" s="2" t="s">
        <v>26</v>
      </c>
      <c r="C19" s="10">
        <v>46268</v>
      </c>
      <c r="D19" s="3" t="s">
        <v>46</v>
      </c>
      <c r="E19" s="17" t="s">
        <v>47</v>
      </c>
      <c r="F19" s="5">
        <v>12</v>
      </c>
      <c r="G19" s="5">
        <v>348500</v>
      </c>
      <c r="H19" s="6" t="s">
        <v>6</v>
      </c>
      <c r="I19" s="4" t="s">
        <v>12</v>
      </c>
      <c r="J19" s="11"/>
      <c r="L19" s="16">
        <f>ROUNDDOWN(IFERROR(표1[[#This Row],[집행액]]/표1[[#This Row],[대상인원수]], 0), -1)</f>
        <v>29040</v>
      </c>
    </row>
    <row r="20" spans="1:12" ht="24" customHeight="1" x14ac:dyDescent="0.3">
      <c r="A20" s="7">
        <f t="shared" si="1"/>
        <v>17</v>
      </c>
      <c r="B20" s="2" t="s">
        <v>26</v>
      </c>
      <c r="C20" s="10">
        <v>46272</v>
      </c>
      <c r="D20" s="3" t="s">
        <v>48</v>
      </c>
      <c r="E20" s="17" t="s">
        <v>49</v>
      </c>
      <c r="F20" s="5">
        <v>7</v>
      </c>
      <c r="G20" s="5">
        <v>259000</v>
      </c>
      <c r="H20" s="6" t="s">
        <v>6</v>
      </c>
      <c r="I20" s="4" t="s">
        <v>50</v>
      </c>
      <c r="J20" s="11"/>
      <c r="L20" s="16">
        <f>ROUNDDOWN(IFERROR(표1[[#This Row],[집행액]]/표1[[#This Row],[대상인원수]], 0), -1)</f>
        <v>37000</v>
      </c>
    </row>
    <row r="21" spans="1:12" ht="24" customHeight="1" x14ac:dyDescent="0.3">
      <c r="A21" s="7">
        <f t="shared" si="1"/>
        <v>18</v>
      </c>
      <c r="B21" s="2" t="s">
        <v>13</v>
      </c>
      <c r="C21" s="10">
        <v>46279</v>
      </c>
      <c r="D21" s="3" t="s">
        <v>28</v>
      </c>
      <c r="E21" s="17" t="s">
        <v>54</v>
      </c>
      <c r="F21" s="5">
        <v>6</v>
      </c>
      <c r="G21" s="5">
        <v>172000</v>
      </c>
      <c r="H21" s="6" t="s">
        <v>6</v>
      </c>
      <c r="I21" s="4" t="s">
        <v>50</v>
      </c>
      <c r="J21" s="11"/>
      <c r="L21" s="16">
        <f>ROUNDDOWN(IFERROR(표1[[#This Row],[집행액]]/표1[[#This Row],[대상인원수]], 0), -1)</f>
        <v>28660</v>
      </c>
    </row>
    <row r="22" spans="1:12" ht="24" customHeight="1" x14ac:dyDescent="0.3">
      <c r="A22" s="7">
        <f t="shared" si="1"/>
        <v>19</v>
      </c>
      <c r="B22" s="2" t="s">
        <v>13</v>
      </c>
      <c r="C22" s="10">
        <v>46281</v>
      </c>
      <c r="D22" s="3" t="s">
        <v>57</v>
      </c>
      <c r="E22" s="17" t="s">
        <v>56</v>
      </c>
      <c r="F22" s="5">
        <v>4</v>
      </c>
      <c r="G22" s="5">
        <v>51000</v>
      </c>
      <c r="H22" s="6" t="s">
        <v>6</v>
      </c>
      <c r="I22" s="4" t="s">
        <v>50</v>
      </c>
      <c r="J22" s="11"/>
      <c r="L22" s="16">
        <f>ROUNDDOWN(IFERROR(표1[[#This Row],[집행액]]/표1[[#This Row],[대상인원수]], 0), -1)</f>
        <v>12750</v>
      </c>
    </row>
    <row r="23" spans="1:12" ht="24" customHeight="1" x14ac:dyDescent="0.3">
      <c r="A23" s="7">
        <f t="shared" si="1"/>
        <v>20</v>
      </c>
      <c r="B23" s="2" t="s">
        <v>26</v>
      </c>
      <c r="C23" s="10">
        <v>46283</v>
      </c>
      <c r="D23" s="3" t="s">
        <v>58</v>
      </c>
      <c r="E23" s="17" t="s">
        <v>59</v>
      </c>
      <c r="F23" s="5">
        <v>4</v>
      </c>
      <c r="G23" s="5">
        <v>104000</v>
      </c>
      <c r="H23" s="6" t="s">
        <v>6</v>
      </c>
      <c r="I23" s="4" t="s">
        <v>50</v>
      </c>
      <c r="J23" s="11"/>
      <c r="L23" s="16">
        <f>ROUNDDOWN(IFERROR(표1[[#This Row],[집행액]]/표1[[#This Row],[대상인원수]], 0), -1)</f>
        <v>26000</v>
      </c>
    </row>
    <row r="24" spans="1:12" ht="24" customHeight="1" x14ac:dyDescent="0.3">
      <c r="A24" s="7">
        <f t="shared" si="1"/>
        <v>21</v>
      </c>
      <c r="B24" s="2" t="s">
        <v>13</v>
      </c>
      <c r="C24" s="10">
        <v>46288</v>
      </c>
      <c r="D24" s="3" t="s">
        <v>60</v>
      </c>
      <c r="E24" s="17" t="s">
        <v>61</v>
      </c>
      <c r="F24" s="5">
        <v>6</v>
      </c>
      <c r="G24" s="5">
        <v>90000</v>
      </c>
      <c r="H24" s="6" t="s">
        <v>6</v>
      </c>
      <c r="I24" s="4" t="s">
        <v>50</v>
      </c>
      <c r="J24" s="11"/>
      <c r="L24" s="16">
        <f>ROUNDDOWN(IFERROR(표1[[#This Row],[집행액]]/표1[[#This Row],[대상인원수]], 0), -1)</f>
        <v>15000</v>
      </c>
    </row>
    <row r="25" spans="1:12" ht="24" customHeight="1" x14ac:dyDescent="0.3">
      <c r="A25" s="7">
        <f t="shared" si="1"/>
        <v>22</v>
      </c>
      <c r="B25" s="2" t="s">
        <v>26</v>
      </c>
      <c r="C25" s="10">
        <v>46295</v>
      </c>
      <c r="D25" s="3" t="s">
        <v>62</v>
      </c>
      <c r="E25" s="17" t="s">
        <v>63</v>
      </c>
      <c r="F25" s="5">
        <v>7</v>
      </c>
      <c r="G25" s="5">
        <v>135000</v>
      </c>
      <c r="H25" s="6" t="s">
        <v>6</v>
      </c>
      <c r="I25" s="4" t="s">
        <v>50</v>
      </c>
      <c r="J25" s="11"/>
      <c r="L25" s="16">
        <f>ROUNDDOWN(IFERROR(표1[[#This Row],[집행액]]/표1[[#This Row],[대상인원수]], 0), -1)</f>
        <v>19280</v>
      </c>
    </row>
    <row r="26" spans="1:12" ht="24" customHeight="1" x14ac:dyDescent="0.3">
      <c r="A26" s="7">
        <f t="shared" si="1"/>
        <v>23</v>
      </c>
      <c r="B26" s="2"/>
      <c r="C26" s="10"/>
      <c r="D26" s="3"/>
      <c r="E26" s="17"/>
      <c r="F26" s="5"/>
      <c r="G26" s="5"/>
      <c r="H26" s="6"/>
      <c r="I26" s="4"/>
      <c r="J26" s="11"/>
      <c r="L26" s="16">
        <f>ROUNDDOWN(IFERROR(표1[[#This Row],[집행액]]/표1[[#This Row],[대상인원수]], 0), -1)</f>
        <v>0</v>
      </c>
    </row>
    <row r="27" spans="1:12" ht="24" customHeight="1" x14ac:dyDescent="0.3">
      <c r="A27" s="7">
        <f t="shared" si="1"/>
        <v>24</v>
      </c>
      <c r="B27" s="2"/>
      <c r="C27" s="10"/>
      <c r="D27" s="3"/>
      <c r="E27" s="17"/>
      <c r="F27" s="5"/>
      <c r="G27" s="5"/>
      <c r="H27" s="6"/>
      <c r="I27" s="4"/>
      <c r="J27" s="11"/>
      <c r="L27" s="16">
        <f>ROUNDDOWN(IFERROR(표1[[#This Row],[집행액]]/표1[[#This Row],[대상인원수]], 0), -1)</f>
        <v>0</v>
      </c>
    </row>
    <row r="28" spans="1:12" ht="24" customHeight="1" x14ac:dyDescent="0.3">
      <c r="A28" s="7">
        <f t="shared" si="1"/>
        <v>25</v>
      </c>
      <c r="B28" s="2"/>
      <c r="C28" s="10"/>
      <c r="D28" s="3"/>
      <c r="E28" s="17"/>
      <c r="F28" s="5"/>
      <c r="G28" s="5"/>
      <c r="H28" s="6"/>
      <c r="I28" s="4"/>
      <c r="J28" s="11"/>
      <c r="L28" s="16">
        <f>ROUNDDOWN(IFERROR(표1[[#This Row],[집행액]]/표1[[#This Row],[대상인원수]], 0), -1)</f>
        <v>0</v>
      </c>
    </row>
    <row r="29" spans="1:12" ht="24" customHeight="1" x14ac:dyDescent="0.3">
      <c r="A29" s="7">
        <f t="shared" si="1"/>
        <v>26</v>
      </c>
      <c r="B29" s="2"/>
      <c r="C29" s="10"/>
      <c r="D29" s="3"/>
      <c r="E29" s="17"/>
      <c r="F29" s="5"/>
      <c r="G29" s="5"/>
      <c r="H29" s="6"/>
      <c r="I29" s="4"/>
      <c r="J29" s="11"/>
      <c r="L29" s="16">
        <f>ROUNDDOWN(IFERROR(표1[[#This Row],[집행액]]/표1[[#This Row],[대상인원수]], 0), -1)</f>
        <v>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경제과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2026-10-02T08:10:58Z</dcterms:modified>
</cp:coreProperties>
</file>